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530"/>
  <workbookPr filterPrivacy="1" defaultThemeVersion="166925"/>
  <xr:revisionPtr revIDLastSave="0" documentId="13_ncr:1_{234813DF-A498-472C-A47A-2AC12ED39FC2}" xr6:coauthVersionLast="47" xr6:coauthVersionMax="47" xr10:uidLastSave="{00000000-0000-0000-0000-000000000000}"/>
  <bookViews>
    <workbookView xWindow="-120" yWindow="-120" windowWidth="29040" windowHeight="17520" xr2:uid="{5979C011-BCDF-40E9-9903-692D0086E1F6}"/>
  </bookViews>
  <sheets>
    <sheet name="9263 " sheetId="1" r:id="rId1"/>
  </sheets>
  <definedNames>
    <definedName name="_xlnm._FilterDatabase" localSheetId="0" hidden="1">'9263 '!$A$11:$Q$19</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14" i="1" l="1"/>
  <c r="J14" i="1" s="1"/>
  <c r="K14" i="1" s="1"/>
  <c r="H13" i="1"/>
  <c r="J13" i="1" l="1"/>
  <c r="K13" i="1" s="1"/>
  <c r="K15" i="1" s="1"/>
  <c r="H15" i="1"/>
  <c r="N13" i="1"/>
  <c r="O13" i="1" s="1"/>
  <c r="N14" i="1"/>
  <c r="O14" i="1" s="1"/>
  <c r="J15" i="1" l="1"/>
  <c r="O12" i="1"/>
  <c r="N12" i="1"/>
</calcChain>
</file>

<file path=xl/sharedStrings.xml><?xml version="1.0" encoding="utf-8"?>
<sst xmlns="http://schemas.openxmlformats.org/spreadsheetml/2006/main" count="45" uniqueCount="43">
  <si>
    <t>Viso:</t>
  </si>
  <si>
    <t>33140000-3</t>
  </si>
  <si>
    <t>vnt.</t>
  </si>
  <si>
    <t>Tarpvietės žaizdos plėtėjo žiedo  laikiklis elastingas, pritaikytas naudojimui su tarpvietės žaizdos plėtėju-žiedu, laikiklio vienam gale yra aštrus kabliukas, kabliuko dydis 5 mm. Kiekvienas laikiklis supakuotas atskirai steriliame įpakavime, vienkartinio naudojimo.</t>
  </si>
  <si>
    <t>Tarpvietės žaizdos plėtiklio  žiedo laikiklis</t>
  </si>
  <si>
    <t>3.2</t>
  </si>
  <si>
    <t>Tarpvietės žaizdos plėtiklio žiedas</t>
  </si>
  <si>
    <t>3.1</t>
  </si>
  <si>
    <t>Vienkartinis tarpvietės žaizdos plėtiklis</t>
  </si>
  <si>
    <t>Pastabos</t>
  </si>
  <si>
    <t>BPVŽ kodas</t>
  </si>
  <si>
    <t xml:space="preserve">Planuojama maksimali pirkimo suma Eur su PVM </t>
  </si>
  <si>
    <t>Planuojama maksimali pirkimo suma Eur be PVM</t>
  </si>
  <si>
    <t>PVM tarifas ٪</t>
  </si>
  <si>
    <t xml:space="preserve">Numatomas vieneto įkainis EUR be PVM </t>
  </si>
  <si>
    <t>Firminis priemonių pavadinimas, gamintojas, priemonės kodas gamintojo kataloge*</t>
  </si>
  <si>
    <t>Charakteristikos, reikalavimai</t>
  </si>
  <si>
    <t>Prekės pavadinimas</t>
  </si>
  <si>
    <t>Pirkimo dalies Nr.</t>
  </si>
  <si>
    <t>5.  * Prekių kodas gamintojo kataloge, jeigu gamintojas turi savo prekių katalogą.</t>
  </si>
  <si>
    <t xml:space="preserve">4. Tiekėjas turi pateikti dokumentus, įrodančius siūlomų prekių atitikimą kokybės ir techniniams reikalavimams, nurodytiems pirkimo dokumentų techninėje specifikacijoje: tiekėjas turi pateikti gamintojo parengtus katalogus ir siūlomų prekių techninių charakteristikų aprašymus (jei gamintojo kataloge neišsamiai atsispindi siūlomos prekės atitikimas techninės specifikacijos reikalavimams) (pdf formatu). Prekių katalogai ir aprašymai gali būti pateikiami anglų kalba. Jei atitinkami dokumentai yra išduoti kita, nei reikalaujama, kalba (lietuvių ar anglų), kartu turi būti pateiktas vertimas į lietuvių kalbą. Šiuose dokumentuose tiekėjas turi grafiškai nurodyti (t. y. pastebimai pažymėti – nuspalvinti, ir/ar nurodyti rodyklėmis, ir/ar pabraukti) konkrečias teikiamų dokumentų vietas, kur aprašomos reikalaujamų techninių charakteristikų reikšmės. Taip pat tiekėjas turi pateikti nuorodas į gamintojo interneto tinklalapį (jei toks yra), kuriame perkančiosios organizacijos vertintojai galėtų patikrinti teikiamų duomenų autentiškumą (nuorodos turi būti parašytos pateikiamuose kataloguose ar aprašymuose). Kiti gamintojo dokumentai, nenurodyti šiame punkte, nebus laikomi pakankama ir patikima informacija vertinimui atlikti.          </t>
  </si>
  <si>
    <t xml:space="preserve">3. Tiekėjas, siūlantis lygiavertę prekę, privalo patikimomis priemonėmis įrodyti, kad siūloma prekė yra lygiavertė ir visiškai atitinka techninėje specifikacijoje keliamus reikalavimus.      </t>
  </si>
  <si>
    <t xml:space="preserve">2. Visoms nurodytoms konkrečioms medžiagoms ir/ar konkretiems prekių pavadinimams taikoma „arba lygiavertis“.                </t>
  </si>
  <si>
    <t>1 . Prekių kokybė, žymėjimas, informacija vartotojui turi atitikti 93/42/EEC ir/ar MDR (ES) 2017/745 direktyvų reikalavimus. CE ženklinimas.</t>
  </si>
  <si>
    <t>Chirurginiai ir urologiniai rinkiniai, tinkleliai, instrumentai plėtimui, sistemos, koaguliatorius</t>
  </si>
  <si>
    <t>TECHNINĖ SPECIFIKACIJA</t>
  </si>
  <si>
    <t>SPS 1 priedas</t>
  </si>
  <si>
    <t>VšĮ VUL Santaros klinikos</t>
  </si>
  <si>
    <t>Albertas Čekauskas/ Genadijus Kučinskis</t>
  </si>
  <si>
    <t>Vnt. įkainis Eur be PVM</t>
  </si>
  <si>
    <t>Kaina Eur be PVM</t>
  </si>
  <si>
    <t xml:space="preserve"> PVM tarifas, %</t>
  </si>
  <si>
    <t>PVM suma, Eur</t>
  </si>
  <si>
    <t>Kaina Eur su PVM</t>
  </si>
  <si>
    <t>PLANUOJAMA</t>
  </si>
  <si>
    <t>SIŪLOMA</t>
  </si>
  <si>
    <t xml:space="preserve">Preliminarus kiekis </t>
  </si>
  <si>
    <t>Mato vnt.</t>
  </si>
  <si>
    <t>Viso 3 pirkimo daliai</t>
  </si>
  <si>
    <t>1 SPS priedas</t>
  </si>
  <si>
    <t xml:space="preserve">Galaxy II Snowman, Mozaic Surgical Limited, JUNE3000 </t>
  </si>
  <si>
    <t>Tarpvietės žaizdos plėtėjo žiedas, pagamintas iš plastiko, susideda iš dviejų pusžiedžių, retraktoriaus vidiniai matmenys 32±1cm ir 18±1cm. Žiedas turi kampo reguliavimo galimybę. Cirkuliariai viso žiedo briaunose yra išpjovos elastingiems laikikliams arba ligatūroms tvirtinti.</t>
  </si>
  <si>
    <t>Galaxy II Sharp Small, Mozaic Surgical Limited,  JUNE3002s-50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</si>
</sst>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0"/>
    <numFmt numFmtId="165" formatCode="0.000"/>
  </numFmts>
  <fonts count="12" x14ac:knownFonts="1">
    <font>
      <sz val="11"/>
      <color theme="1"/>
      <name val="Calibri"/>
      <family val="2"/>
      <charset val="186"/>
      <scheme val="minor"/>
    </font>
    <font>
      <sz val="11"/>
      <color theme="1"/>
      <name val="Calibri"/>
      <family val="2"/>
      <charset val="186"/>
      <scheme val="minor"/>
    </font>
    <font>
      <sz val="11"/>
      <color rgb="FF006100"/>
      <name val="Calibri"/>
      <family val="2"/>
      <charset val="186"/>
      <scheme val="minor"/>
    </font>
    <font>
      <sz val="11"/>
      <color theme="1"/>
      <name val="Calibri"/>
      <family val="2"/>
      <charset val="186"/>
    </font>
    <font>
      <sz val="11"/>
      <name val="Calibri"/>
      <family val="2"/>
      <charset val="186"/>
    </font>
    <font>
      <sz val="11"/>
      <color rgb="FFED0000"/>
      <name val="Calibri"/>
      <family val="2"/>
      <charset val="186"/>
    </font>
    <font>
      <b/>
      <sz val="11"/>
      <name val="Calibri"/>
      <family val="2"/>
      <charset val="186"/>
    </font>
    <font>
      <sz val="11"/>
      <color rgb="FF000000"/>
      <name val="Calibri"/>
      <family val="2"/>
      <charset val="186"/>
    </font>
    <font>
      <b/>
      <sz val="11"/>
      <color rgb="FF000000"/>
      <name val="Calibri"/>
      <family val="2"/>
      <charset val="186"/>
    </font>
    <font>
      <b/>
      <sz val="11"/>
      <color theme="1"/>
      <name val="Calibri"/>
      <family val="2"/>
      <charset val="186"/>
    </font>
    <font>
      <b/>
      <sz val="12"/>
      <color theme="1"/>
      <name val="Calibri"/>
      <family val="2"/>
      <charset val="186"/>
    </font>
    <font>
      <b/>
      <sz val="11"/>
      <color rgb="FFFF0000"/>
      <name val="Calibri"/>
      <family val="2"/>
      <charset val="186"/>
    </font>
  </fonts>
  <fills count="6">
    <fill>
      <patternFill patternType="none"/>
    </fill>
    <fill>
      <patternFill patternType="gray125"/>
    </fill>
    <fill>
      <patternFill patternType="solid">
        <fgColor rgb="FFC6EFCE"/>
      </patternFill>
    </fill>
    <fill>
      <patternFill patternType="solid">
        <fgColor rgb="FFFFFFCC"/>
      </patternFill>
    </fill>
    <fill>
      <patternFill patternType="solid">
        <fgColor theme="0" tint="-4.9989318521683403E-2"/>
        <bgColor indexed="64"/>
      </patternFill>
    </fill>
    <fill>
      <patternFill patternType="solid">
        <fgColor theme="0" tint="-0.14999847407452621"/>
        <bgColor indexed="64"/>
      </patternFill>
    </fill>
  </fills>
  <borders count="11">
    <border>
      <left/>
      <right/>
      <top/>
      <bottom/>
      <diagonal/>
    </border>
    <border>
      <left style="thin">
        <color rgb="FFB2B2B2"/>
      </left>
      <right style="thin">
        <color rgb="FFB2B2B2"/>
      </right>
      <top style="thin">
        <color rgb="FFB2B2B2"/>
      </top>
      <bottom style="thin">
        <color rgb="FFB2B2B2"/>
      </bottom>
      <diagonal/>
    </border>
    <border>
      <left style="thin">
        <color indexed="64"/>
      </left>
      <right style="thin">
        <color indexed="64"/>
      </right>
      <top style="thin">
        <color indexed="64"/>
      </top>
      <bottom style="thin">
        <color indexed="64"/>
      </bottom>
      <diagonal/>
    </border>
    <border>
      <left/>
      <right style="thin">
        <color auto="1"/>
      </right>
      <top/>
      <bottom style="thin">
        <color auto="1"/>
      </bottom>
      <diagonal/>
    </border>
    <border>
      <left/>
      <right/>
      <top/>
      <bottom style="thin">
        <color auto="1"/>
      </bottom>
      <diagonal/>
    </border>
    <border>
      <left style="thin">
        <color auto="1"/>
      </left>
      <right/>
      <top/>
      <bottom style="thin">
        <color auto="1"/>
      </bottom>
      <diagonal/>
    </border>
    <border>
      <left/>
      <right style="thin">
        <color auto="1"/>
      </right>
      <top/>
      <bottom/>
      <diagonal/>
    </border>
    <border>
      <left style="thin">
        <color auto="1"/>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7">
    <xf numFmtId="0" fontId="0" fillId="0" borderId="0"/>
    <xf numFmtId="0" fontId="2" fillId="2" borderId="0" applyNumberFormat="0" applyBorder="0" applyAlignment="0" applyProtection="0"/>
    <xf numFmtId="0" fontId="1" fillId="3" borderId="1" applyNumberFormat="0" applyFont="0" applyAlignment="0" applyProtection="0"/>
    <xf numFmtId="0" fontId="1" fillId="0" borderId="0"/>
    <xf numFmtId="0" fontId="1" fillId="0" borderId="0"/>
    <xf numFmtId="0" fontId="1" fillId="0" borderId="0"/>
    <xf numFmtId="0" fontId="1" fillId="0" borderId="0"/>
  </cellStyleXfs>
  <cellXfs count="70">
    <xf numFmtId="0" fontId="0" fillId="0" borderId="0" xfId="0"/>
    <xf numFmtId="0" fontId="3" fillId="0" borderId="0" xfId="0" applyFont="1"/>
    <xf numFmtId="4" fontId="4" fillId="0" borderId="0" xfId="0" applyNumberFormat="1" applyFont="1" applyAlignment="1">
      <alignment horizontal="center" vertical="center"/>
    </xf>
    <xf numFmtId="2" fontId="4" fillId="0" borderId="0" xfId="0" applyNumberFormat="1" applyFont="1" applyAlignment="1">
      <alignment horizontal="center" vertical="center"/>
    </xf>
    <xf numFmtId="0" fontId="3" fillId="0" borderId="0" xfId="0" applyFont="1" applyAlignment="1">
      <alignment horizontal="center" vertical="center"/>
    </xf>
    <xf numFmtId="164" fontId="4" fillId="0" borderId="0" xfId="0" applyNumberFormat="1" applyFont="1" applyAlignment="1">
      <alignment horizontal="center" vertical="center"/>
    </xf>
    <xf numFmtId="0" fontId="4" fillId="0" borderId="0" xfId="0" applyFont="1" applyAlignment="1">
      <alignment horizontal="center" vertical="center"/>
    </xf>
    <xf numFmtId="0" fontId="3" fillId="0" borderId="0" xfId="0" applyFont="1" applyAlignment="1">
      <alignment vertical="top"/>
    </xf>
    <xf numFmtId="0" fontId="4" fillId="0" borderId="0" xfId="0" applyFont="1" applyAlignment="1">
      <alignment horizontal="left" vertical="top"/>
    </xf>
    <xf numFmtId="0" fontId="3" fillId="0" borderId="0" xfId="0" applyFont="1" applyAlignment="1">
      <alignment horizontal="center" vertical="top"/>
    </xf>
    <xf numFmtId="0" fontId="4" fillId="0" borderId="0" xfId="0" applyFont="1"/>
    <xf numFmtId="1" fontId="3" fillId="0" borderId="0" xfId="0" applyNumberFormat="1" applyFont="1"/>
    <xf numFmtId="1" fontId="4" fillId="0" borderId="0" xfId="0" applyNumberFormat="1" applyFont="1" applyAlignment="1">
      <alignment horizontal="center" vertical="center" wrapText="1"/>
    </xf>
    <xf numFmtId="1" fontId="5" fillId="0" borderId="0" xfId="0" applyNumberFormat="1" applyFont="1" applyAlignment="1">
      <alignment horizontal="center" vertical="center" wrapText="1"/>
    </xf>
    <xf numFmtId="2" fontId="4" fillId="0" borderId="0" xfId="0" applyNumberFormat="1" applyFont="1"/>
    <xf numFmtId="0" fontId="3" fillId="0" borderId="0" xfId="3" applyFont="1" applyAlignment="1">
      <alignment horizontal="center" vertical="center"/>
    </xf>
    <xf numFmtId="1" fontId="4" fillId="0" borderId="0" xfId="0" applyNumberFormat="1" applyFont="1" applyAlignment="1">
      <alignment horizontal="left" vertical="center" wrapText="1"/>
    </xf>
    <xf numFmtId="2" fontId="6" fillId="0" borderId="2" xfId="1" applyNumberFormat="1" applyFont="1" applyFill="1" applyBorder="1" applyAlignment="1">
      <alignment horizontal="center" vertical="center" wrapText="1"/>
    </xf>
    <xf numFmtId="164" fontId="4" fillId="0" borderId="0" xfId="0" applyNumberFormat="1" applyFont="1" applyAlignment="1">
      <alignment horizontal="center" vertical="center" wrapText="1"/>
    </xf>
    <xf numFmtId="0" fontId="4" fillId="0" borderId="0" xfId="1" applyFont="1" applyFill="1" applyAlignment="1">
      <alignment horizontal="center" vertical="center"/>
    </xf>
    <xf numFmtId="4" fontId="4" fillId="0" borderId="2" xfId="0" applyNumberFormat="1" applyFont="1" applyBorder="1" applyAlignment="1">
      <alignment horizontal="center" vertical="center" wrapText="1"/>
    </xf>
    <xf numFmtId="2" fontId="4" fillId="0" borderId="2" xfId="0" applyNumberFormat="1" applyFont="1" applyBorder="1" applyAlignment="1">
      <alignment horizontal="center" vertical="center" wrapText="1"/>
    </xf>
    <xf numFmtId="0" fontId="7" fillId="0" borderId="2" xfId="0" applyFont="1" applyBorder="1" applyAlignment="1">
      <alignment horizontal="center" vertical="center" wrapText="1"/>
    </xf>
    <xf numFmtId="0" fontId="7" fillId="0" borderId="2" xfId="0" applyFont="1" applyBorder="1" applyAlignment="1">
      <alignment horizontal="center" vertical="top" wrapText="1"/>
    </xf>
    <xf numFmtId="0" fontId="4" fillId="0" borderId="2" xfId="0" applyFont="1" applyBorder="1" applyAlignment="1">
      <alignment horizontal="left" vertical="top" wrapText="1"/>
    </xf>
    <xf numFmtId="0" fontId="3" fillId="0" borderId="2" xfId="0" applyFont="1" applyBorder="1" applyAlignment="1">
      <alignment horizontal="left" vertical="top" wrapText="1"/>
    </xf>
    <xf numFmtId="0" fontId="4" fillId="0" borderId="2" xfId="2" applyFont="1" applyFill="1" applyBorder="1" applyAlignment="1">
      <alignment horizontal="center" vertical="center" wrapText="1"/>
    </xf>
    <xf numFmtId="0" fontId="3" fillId="0" borderId="2" xfId="0" applyFont="1" applyBorder="1" applyAlignment="1">
      <alignment horizontal="center" vertical="center" wrapText="1"/>
    </xf>
    <xf numFmtId="0" fontId="3" fillId="0" borderId="0" xfId="0" applyFont="1" applyAlignment="1">
      <alignment horizontal="center" vertical="center" wrapText="1"/>
    </xf>
    <xf numFmtId="0" fontId="7" fillId="4" borderId="2" xfId="0" applyFont="1" applyFill="1" applyBorder="1" applyAlignment="1">
      <alignment horizontal="center" vertical="center" wrapText="1"/>
    </xf>
    <xf numFmtId="2" fontId="8" fillId="4" borderId="2" xfId="0" applyNumberFormat="1" applyFont="1" applyFill="1" applyBorder="1" applyAlignment="1">
      <alignment horizontal="center" vertical="center" wrapText="1"/>
    </xf>
    <xf numFmtId="2" fontId="7" fillId="4" borderId="2" xfId="0" applyNumberFormat="1" applyFont="1" applyFill="1" applyBorder="1" applyAlignment="1">
      <alignment horizontal="center" vertical="center" wrapText="1"/>
    </xf>
    <xf numFmtId="0" fontId="3" fillId="4" borderId="2" xfId="0" applyFont="1" applyFill="1" applyBorder="1" applyAlignment="1">
      <alignment horizontal="center" vertical="center" wrapText="1"/>
    </xf>
    <xf numFmtId="0" fontId="4" fillId="4" borderId="2" xfId="0" applyFont="1" applyFill="1" applyBorder="1" applyAlignment="1">
      <alignment horizontal="left" vertical="top" wrapText="1"/>
    </xf>
    <xf numFmtId="0" fontId="6" fillId="4" borderId="2" xfId="0" applyFont="1" applyFill="1" applyBorder="1" applyAlignment="1">
      <alignment horizontal="left" vertical="top" wrapText="1"/>
    </xf>
    <xf numFmtId="0" fontId="8" fillId="4" borderId="2" xfId="0" applyFont="1" applyFill="1" applyBorder="1" applyAlignment="1">
      <alignment horizontal="center" vertical="top" wrapText="1"/>
    </xf>
    <xf numFmtId="0" fontId="9" fillId="0" borderId="2" xfId="0" applyFont="1" applyBorder="1" applyAlignment="1">
      <alignment horizontal="center" vertical="center"/>
    </xf>
    <xf numFmtId="4" fontId="6" fillId="0" borderId="2" xfId="1" applyNumberFormat="1" applyFont="1" applyFill="1" applyBorder="1" applyAlignment="1">
      <alignment horizontal="center" vertical="center" wrapText="1"/>
    </xf>
    <xf numFmtId="164" fontId="6" fillId="0" borderId="2" xfId="1" applyNumberFormat="1" applyFont="1" applyFill="1" applyBorder="1" applyAlignment="1">
      <alignment horizontal="center" vertical="center" wrapText="1"/>
    </xf>
    <xf numFmtId="0" fontId="8" fillId="0" borderId="2" xfId="0" applyFont="1" applyBorder="1" applyAlignment="1">
      <alignment horizontal="center" vertical="center" wrapText="1"/>
    </xf>
    <xf numFmtId="0" fontId="6" fillId="0" borderId="2" xfId="1" applyFont="1" applyFill="1" applyBorder="1" applyAlignment="1">
      <alignment horizontal="center" vertical="center" wrapText="1"/>
    </xf>
    <xf numFmtId="0" fontId="9" fillId="0" borderId="2" xfId="0" applyFont="1" applyBorder="1" applyAlignment="1">
      <alignment horizontal="center" vertical="center" wrapText="1"/>
    </xf>
    <xf numFmtId="0" fontId="6" fillId="0" borderId="2" xfId="0" applyFont="1" applyBorder="1" applyAlignment="1">
      <alignment horizontal="center" vertical="center" wrapText="1"/>
    </xf>
    <xf numFmtId="0" fontId="3" fillId="0" borderId="0" xfId="0" applyFont="1" applyProtection="1">
      <protection locked="0"/>
    </xf>
    <xf numFmtId="165" fontId="4" fillId="0" borderId="0" xfId="0" applyNumberFormat="1" applyFont="1" applyAlignment="1">
      <alignment horizontal="center" vertical="top"/>
    </xf>
    <xf numFmtId="0" fontId="9" fillId="0" borderId="0" xfId="0" applyFont="1" applyAlignment="1">
      <alignment horizontal="left" vertical="center"/>
    </xf>
    <xf numFmtId="0" fontId="3" fillId="0" borderId="2" xfId="0" applyFont="1" applyBorder="1"/>
    <xf numFmtId="2" fontId="3" fillId="0" borderId="2" xfId="0" applyNumberFormat="1" applyFont="1" applyBorder="1" applyAlignment="1">
      <alignment horizontal="center" vertical="center" wrapText="1"/>
    </xf>
    <xf numFmtId="2" fontId="9" fillId="5" borderId="2" xfId="0" applyNumberFormat="1" applyFont="1" applyFill="1" applyBorder="1" applyAlignment="1">
      <alignment horizontal="center" vertical="center" wrapText="1"/>
    </xf>
    <xf numFmtId="0" fontId="9" fillId="5" borderId="2" xfId="0" applyFont="1" applyFill="1" applyBorder="1" applyAlignment="1">
      <alignment horizontal="center" vertical="center" wrapText="1"/>
    </xf>
    <xf numFmtId="0" fontId="8" fillId="5" borderId="8" xfId="0" applyFont="1" applyFill="1" applyBorder="1" applyAlignment="1">
      <alignment horizontal="right" vertical="center" wrapText="1"/>
    </xf>
    <xf numFmtId="0" fontId="8" fillId="5" borderId="9" xfId="0" applyFont="1" applyFill="1" applyBorder="1" applyAlignment="1">
      <alignment horizontal="right" vertical="center" wrapText="1"/>
    </xf>
    <xf numFmtId="0" fontId="8" fillId="5" borderId="10" xfId="0" applyFont="1" applyFill="1" applyBorder="1" applyAlignment="1">
      <alignment horizontal="right" vertical="center" wrapText="1"/>
    </xf>
    <xf numFmtId="4" fontId="4" fillId="0" borderId="0" xfId="0" applyNumberFormat="1" applyFont="1" applyAlignment="1">
      <alignment horizontal="center" vertical="center"/>
    </xf>
    <xf numFmtId="164" fontId="11" fillId="0" borderId="8" xfId="0" applyNumberFormat="1" applyFont="1" applyBorder="1" applyAlignment="1">
      <alignment horizontal="center" vertical="center"/>
    </xf>
    <xf numFmtId="164" fontId="11" fillId="0" borderId="9" xfId="0" applyNumberFormat="1" applyFont="1" applyBorder="1" applyAlignment="1">
      <alignment horizontal="center" vertical="center"/>
    </xf>
    <xf numFmtId="164" fontId="11" fillId="0" borderId="10" xfId="0" applyNumberFormat="1" applyFont="1" applyBorder="1" applyAlignment="1">
      <alignment horizontal="center" vertical="center"/>
    </xf>
    <xf numFmtId="0" fontId="3" fillId="0" borderId="8" xfId="0" applyFont="1" applyBorder="1" applyAlignment="1">
      <alignment horizontal="center" vertical="center"/>
    </xf>
    <xf numFmtId="0" fontId="3" fillId="0" borderId="9" xfId="0" applyFont="1" applyBorder="1" applyAlignment="1">
      <alignment horizontal="center" vertical="center"/>
    </xf>
    <xf numFmtId="0" fontId="3" fillId="0" borderId="10" xfId="0" applyFont="1" applyBorder="1" applyAlignment="1">
      <alignment horizontal="center" vertical="center"/>
    </xf>
    <xf numFmtId="0" fontId="7" fillId="0" borderId="5" xfId="0" applyFont="1" applyBorder="1" applyAlignment="1">
      <alignment horizontal="left" vertical="top"/>
    </xf>
    <xf numFmtId="0" fontId="7" fillId="0" borderId="4" xfId="0" applyFont="1" applyBorder="1" applyAlignment="1">
      <alignment horizontal="left" vertical="top"/>
    </xf>
    <xf numFmtId="0" fontId="7" fillId="0" borderId="3" xfId="0" applyFont="1" applyBorder="1" applyAlignment="1">
      <alignment horizontal="left" vertical="top"/>
    </xf>
    <xf numFmtId="0" fontId="10" fillId="0" borderId="0" xfId="0" applyFont="1" applyAlignment="1">
      <alignment horizontal="center" vertical="center"/>
    </xf>
    <xf numFmtId="0" fontId="7" fillId="0" borderId="7" xfId="0" applyFont="1" applyBorder="1" applyAlignment="1">
      <alignment horizontal="left" vertical="top"/>
    </xf>
    <xf numFmtId="0" fontId="7" fillId="0" borderId="0" xfId="0" applyFont="1" applyAlignment="1">
      <alignment horizontal="left" vertical="top"/>
    </xf>
    <xf numFmtId="0" fontId="7" fillId="0" borderId="6" xfId="0" applyFont="1" applyBorder="1" applyAlignment="1">
      <alignment horizontal="left" vertical="top"/>
    </xf>
    <xf numFmtId="0" fontId="7" fillId="0" borderId="7" xfId="0" applyFont="1" applyBorder="1" applyAlignment="1">
      <alignment horizontal="left" vertical="top" wrapText="1"/>
    </xf>
    <xf numFmtId="0" fontId="7" fillId="0" borderId="0" xfId="0" applyFont="1" applyAlignment="1">
      <alignment horizontal="left" vertical="top" wrapText="1"/>
    </xf>
    <xf numFmtId="0" fontId="7" fillId="0" borderId="6" xfId="0" applyFont="1" applyBorder="1" applyAlignment="1">
      <alignment horizontal="left" vertical="top" wrapText="1"/>
    </xf>
  </cellXfs>
  <cellStyles count="7">
    <cellStyle name="Good" xfId="1" builtinId="26"/>
    <cellStyle name="Normal" xfId="0" builtinId="0"/>
    <cellStyle name="Normal 11 2" xfId="5" xr:uid="{1A40409D-7D49-47E4-B9F2-CA6DC02B85E0}"/>
    <cellStyle name="Normal 25" xfId="4" xr:uid="{0903B350-C1C6-471D-8C4F-09DA87F6133C}"/>
    <cellStyle name="Normal 34" xfId="6" xr:uid="{A966A372-7744-4285-910F-425B18FCB795}"/>
    <cellStyle name="Normal 57" xfId="3" xr:uid="{4D9467D3-6DDE-4B9D-81E7-4581FFAB7EAB}"/>
    <cellStyle name="Note" xfId="2" builtinId="1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66A1DB-5835-42C9-916B-2EBB59A466B2}">
  <dimension ref="A1:Q25"/>
  <sheetViews>
    <sheetView showGridLines="0" tabSelected="1" zoomScale="85" zoomScaleNormal="85" workbookViewId="0">
      <selection activeCell="N16" sqref="N16"/>
    </sheetView>
  </sheetViews>
  <sheetFormatPr defaultColWidth="8.85546875" defaultRowHeight="15" x14ac:dyDescent="0.25"/>
  <cols>
    <col min="1" max="1" width="7.7109375" style="9" customWidth="1"/>
    <col min="2" max="2" width="26.140625" style="8" customWidth="1"/>
    <col min="3" max="3" width="44" style="8" customWidth="1"/>
    <col min="4" max="4" width="11.140625" style="7" customWidth="1"/>
    <col min="5" max="5" width="12" style="6" customWidth="1"/>
    <col min="6" max="6" width="21.5703125" style="4" customWidth="1"/>
    <col min="7" max="7" width="10.7109375" style="4" customWidth="1"/>
    <col min="8" max="8" width="11" style="4" customWidth="1"/>
    <col min="9" max="9" width="11.7109375" style="4" customWidth="1"/>
    <col min="10" max="10" width="11.42578125" style="4" customWidth="1"/>
    <col min="11" max="11" width="11.28515625" style="4" customWidth="1"/>
    <col min="12" max="12" width="16.85546875" style="5" hidden="1" customWidth="1"/>
    <col min="13" max="13" width="11.28515625" style="4" hidden="1" customWidth="1"/>
    <col min="14" max="14" width="16.28515625" style="3" customWidth="1"/>
    <col min="15" max="15" width="15.7109375" style="2" customWidth="1"/>
    <col min="16" max="16" width="21.42578125" style="1" customWidth="1"/>
    <col min="17" max="17" width="32.42578125" style="1" hidden="1" customWidth="1"/>
    <col min="18" max="16384" width="8.85546875" style="1"/>
  </cols>
  <sheetData>
    <row r="1" spans="1:17" x14ac:dyDescent="0.25">
      <c r="O1" s="53" t="s">
        <v>39</v>
      </c>
      <c r="P1" s="53"/>
    </row>
    <row r="2" spans="1:17" x14ac:dyDescent="0.25">
      <c r="A2" s="45" t="s">
        <v>27</v>
      </c>
      <c r="O2" s="53"/>
      <c r="P2" s="53"/>
      <c r="Q2" s="44" t="s">
        <v>26</v>
      </c>
    </row>
    <row r="3" spans="1:17" ht="15.75" x14ac:dyDescent="0.25">
      <c r="A3" s="63" t="s">
        <v>25</v>
      </c>
      <c r="B3" s="63"/>
      <c r="C3" s="63"/>
      <c r="D3" s="63"/>
      <c r="E3" s="63"/>
      <c r="F3" s="63"/>
      <c r="G3" s="63"/>
      <c r="H3" s="63"/>
      <c r="I3" s="63"/>
      <c r="J3" s="63"/>
      <c r="K3" s="63"/>
      <c r="L3" s="63"/>
      <c r="M3" s="63"/>
      <c r="N3" s="63"/>
      <c r="O3" s="63"/>
      <c r="P3" s="63"/>
      <c r="Q3" s="63"/>
    </row>
    <row r="4" spans="1:17" ht="25.5" customHeight="1" x14ac:dyDescent="0.25">
      <c r="A4" s="63" t="s">
        <v>24</v>
      </c>
      <c r="B4" s="63"/>
      <c r="C4" s="63"/>
      <c r="D4" s="63"/>
      <c r="E4" s="63"/>
      <c r="F4" s="63"/>
      <c r="G4" s="63"/>
      <c r="H4" s="63"/>
      <c r="I4" s="63"/>
      <c r="J4" s="63"/>
      <c r="K4" s="63"/>
      <c r="L4" s="63"/>
      <c r="M4" s="63"/>
      <c r="N4" s="63"/>
      <c r="O4" s="63"/>
      <c r="P4" s="63"/>
      <c r="Q4" s="63"/>
    </row>
    <row r="5" spans="1:17" s="43" customFormat="1" ht="18" customHeight="1" x14ac:dyDescent="0.25">
      <c r="A5" s="64" t="s">
        <v>23</v>
      </c>
      <c r="B5" s="65"/>
      <c r="C5" s="65"/>
      <c r="D5" s="65"/>
      <c r="E5" s="65"/>
      <c r="F5" s="65"/>
      <c r="G5" s="65"/>
      <c r="H5" s="65"/>
      <c r="I5" s="65"/>
      <c r="J5" s="65"/>
      <c r="K5" s="65"/>
      <c r="L5" s="65"/>
      <c r="M5" s="65"/>
      <c r="N5" s="65"/>
      <c r="O5" s="65"/>
      <c r="P5" s="65"/>
      <c r="Q5" s="66"/>
    </row>
    <row r="6" spans="1:17" s="43" customFormat="1" ht="15.75" customHeight="1" x14ac:dyDescent="0.25">
      <c r="A6" s="64" t="s">
        <v>22</v>
      </c>
      <c r="B6" s="65"/>
      <c r="C6" s="65"/>
      <c r="D6" s="65"/>
      <c r="E6" s="65"/>
      <c r="F6" s="65"/>
      <c r="G6" s="65"/>
      <c r="H6" s="65"/>
      <c r="I6" s="65"/>
      <c r="J6" s="65"/>
      <c r="K6" s="65"/>
      <c r="L6" s="65"/>
      <c r="M6" s="65"/>
      <c r="N6" s="65"/>
      <c r="O6" s="65"/>
      <c r="P6" s="65"/>
      <c r="Q6" s="66"/>
    </row>
    <row r="7" spans="1:17" s="43" customFormat="1" ht="16.5" customHeight="1" x14ac:dyDescent="0.25">
      <c r="A7" s="64" t="s">
        <v>21</v>
      </c>
      <c r="B7" s="65"/>
      <c r="C7" s="65"/>
      <c r="D7" s="65"/>
      <c r="E7" s="65"/>
      <c r="F7" s="65"/>
      <c r="G7" s="65"/>
      <c r="H7" s="65"/>
      <c r="I7" s="65"/>
      <c r="J7" s="65"/>
      <c r="K7" s="65"/>
      <c r="L7" s="65"/>
      <c r="M7" s="65"/>
      <c r="N7" s="65"/>
      <c r="O7" s="65"/>
      <c r="P7" s="65"/>
      <c r="Q7" s="66"/>
    </row>
    <row r="8" spans="1:17" s="43" customFormat="1" ht="83.25" customHeight="1" x14ac:dyDescent="0.25">
      <c r="A8" s="67" t="s">
        <v>20</v>
      </c>
      <c r="B8" s="68"/>
      <c r="C8" s="68"/>
      <c r="D8" s="68"/>
      <c r="E8" s="68"/>
      <c r="F8" s="68"/>
      <c r="G8" s="68"/>
      <c r="H8" s="68"/>
      <c r="I8" s="68"/>
      <c r="J8" s="68"/>
      <c r="K8" s="68"/>
      <c r="L8" s="68"/>
      <c r="M8" s="68"/>
      <c r="N8" s="68"/>
      <c r="O8" s="68"/>
      <c r="P8" s="68"/>
      <c r="Q8" s="69"/>
    </row>
    <row r="9" spans="1:17" s="43" customFormat="1" ht="15.75" customHeight="1" x14ac:dyDescent="0.25">
      <c r="A9" s="60" t="s">
        <v>19</v>
      </c>
      <c r="B9" s="61"/>
      <c r="C9" s="61"/>
      <c r="D9" s="61"/>
      <c r="E9" s="61"/>
      <c r="F9" s="61"/>
      <c r="G9" s="61"/>
      <c r="H9" s="61"/>
      <c r="I9" s="61"/>
      <c r="J9" s="61"/>
      <c r="K9" s="61"/>
      <c r="L9" s="61"/>
      <c r="M9" s="61"/>
      <c r="N9" s="61"/>
      <c r="O9" s="61"/>
      <c r="P9" s="61"/>
      <c r="Q9" s="62"/>
    </row>
    <row r="10" spans="1:17" ht="24.75" customHeight="1" x14ac:dyDescent="0.25">
      <c r="G10" s="57" t="s">
        <v>35</v>
      </c>
      <c r="H10" s="58"/>
      <c r="I10" s="58"/>
      <c r="J10" s="58"/>
      <c r="K10" s="59"/>
      <c r="L10" s="54" t="s">
        <v>34</v>
      </c>
      <c r="M10" s="55"/>
      <c r="N10" s="55"/>
      <c r="O10" s="55"/>
      <c r="P10" s="56"/>
      <c r="Q10" s="46"/>
    </row>
    <row r="11" spans="1:17" ht="120.75" customHeight="1" x14ac:dyDescent="0.25">
      <c r="A11" s="41" t="s">
        <v>18</v>
      </c>
      <c r="B11" s="42" t="s">
        <v>17</v>
      </c>
      <c r="C11" s="42" t="s">
        <v>16</v>
      </c>
      <c r="D11" s="41" t="s">
        <v>37</v>
      </c>
      <c r="E11" s="40" t="s">
        <v>36</v>
      </c>
      <c r="F11" s="39" t="s">
        <v>15</v>
      </c>
      <c r="G11" s="39" t="s">
        <v>29</v>
      </c>
      <c r="H11" s="39" t="s">
        <v>30</v>
      </c>
      <c r="I11" s="39" t="s">
        <v>31</v>
      </c>
      <c r="J11" s="39" t="s">
        <v>32</v>
      </c>
      <c r="K11" s="39" t="s">
        <v>33</v>
      </c>
      <c r="L11" s="38" t="s">
        <v>14</v>
      </c>
      <c r="M11" s="39" t="s">
        <v>13</v>
      </c>
      <c r="N11" s="38" t="s">
        <v>12</v>
      </c>
      <c r="O11" s="37" t="s">
        <v>11</v>
      </c>
      <c r="P11" s="36" t="s">
        <v>10</v>
      </c>
      <c r="Q11" s="36" t="s">
        <v>9</v>
      </c>
    </row>
    <row r="12" spans="1:17" ht="33" customHeight="1" x14ac:dyDescent="0.25">
      <c r="A12" s="35">
        <v>3</v>
      </c>
      <c r="B12" s="34" t="s">
        <v>8</v>
      </c>
      <c r="C12" s="33"/>
      <c r="D12" s="32"/>
      <c r="E12" s="32"/>
      <c r="F12" s="29"/>
      <c r="G12" s="29"/>
      <c r="H12" s="29"/>
      <c r="I12" s="29"/>
      <c r="J12" s="29"/>
      <c r="K12" s="29"/>
      <c r="L12" s="31"/>
      <c r="M12" s="29"/>
      <c r="N12" s="30">
        <f>+N13+N14</f>
        <v>800</v>
      </c>
      <c r="O12" s="30">
        <f>+O13+O14</f>
        <v>840</v>
      </c>
      <c r="P12" s="29" t="s">
        <v>1</v>
      </c>
      <c r="Q12" s="29"/>
    </row>
    <row r="13" spans="1:17" ht="90" customHeight="1" x14ac:dyDescent="0.25">
      <c r="A13" s="23" t="s">
        <v>7</v>
      </c>
      <c r="B13" s="24" t="s">
        <v>6</v>
      </c>
      <c r="C13" s="24" t="s">
        <v>41</v>
      </c>
      <c r="D13" s="28" t="s">
        <v>2</v>
      </c>
      <c r="E13" s="26">
        <v>5</v>
      </c>
      <c r="F13" s="25" t="s">
        <v>40</v>
      </c>
      <c r="G13" s="47">
        <v>94</v>
      </c>
      <c r="H13" s="47">
        <f>E13*G13</f>
        <v>470</v>
      </c>
      <c r="I13" s="27">
        <v>5</v>
      </c>
      <c r="J13" s="47">
        <f>H13*0.05</f>
        <v>23.5</v>
      </c>
      <c r="K13" s="47">
        <f>H13+J13</f>
        <v>493.5</v>
      </c>
      <c r="L13" s="21">
        <v>100</v>
      </c>
      <c r="M13" s="22">
        <v>5</v>
      </c>
      <c r="N13" s="21">
        <f>+E13*L13</f>
        <v>500</v>
      </c>
      <c r="O13" s="20">
        <f t="shared" ref="O13:O14" si="0">+N13*1.05</f>
        <v>525</v>
      </c>
      <c r="P13" s="22"/>
      <c r="Q13" s="22" t="s">
        <v>28</v>
      </c>
    </row>
    <row r="14" spans="1:17" ht="90.6" customHeight="1" x14ac:dyDescent="0.25">
      <c r="A14" s="23" t="s">
        <v>5</v>
      </c>
      <c r="B14" s="24" t="s">
        <v>4</v>
      </c>
      <c r="C14" s="24" t="s">
        <v>3</v>
      </c>
      <c r="D14" s="27" t="s">
        <v>2</v>
      </c>
      <c r="E14" s="26">
        <v>30</v>
      </c>
      <c r="F14" s="25" t="s">
        <v>42</v>
      </c>
      <c r="G14" s="47">
        <v>10</v>
      </c>
      <c r="H14" s="47">
        <f>E14*G14</f>
        <v>300</v>
      </c>
      <c r="I14" s="27">
        <v>5</v>
      </c>
      <c r="J14" s="47">
        <f>H14*0.05</f>
        <v>15</v>
      </c>
      <c r="K14" s="47">
        <f>H14+J14</f>
        <v>315</v>
      </c>
      <c r="L14" s="21">
        <v>10</v>
      </c>
      <c r="M14" s="22">
        <v>5</v>
      </c>
      <c r="N14" s="21">
        <f>+E14*L14</f>
        <v>300</v>
      </c>
      <c r="O14" s="20">
        <f t="shared" si="0"/>
        <v>315</v>
      </c>
      <c r="P14" s="22"/>
      <c r="Q14" s="22" t="s">
        <v>28</v>
      </c>
    </row>
    <row r="15" spans="1:17" ht="33.75" customHeight="1" x14ac:dyDescent="0.25">
      <c r="A15" s="50" t="s">
        <v>38</v>
      </c>
      <c r="B15" s="51"/>
      <c r="C15" s="51"/>
      <c r="D15" s="51"/>
      <c r="E15" s="51"/>
      <c r="F15" s="51"/>
      <c r="G15" s="52"/>
      <c r="H15" s="48">
        <f>SUM(H13:H14)</f>
        <v>770</v>
      </c>
      <c r="I15" s="49"/>
      <c r="J15" s="48">
        <f>SUM(J13:J14)</f>
        <v>38.5</v>
      </c>
      <c r="K15" s="48">
        <f>SUM(K13:K14)</f>
        <v>808.5</v>
      </c>
      <c r="L15" s="21"/>
      <c r="M15" s="22"/>
      <c r="N15" s="21"/>
      <c r="O15" s="20"/>
      <c r="P15" s="22"/>
      <c r="Q15" s="22"/>
    </row>
    <row r="16" spans="1:17" s="11" customFormat="1" ht="39" customHeight="1" x14ac:dyDescent="0.25">
      <c r="A16" s="12"/>
      <c r="B16" s="16"/>
      <c r="C16" s="16"/>
      <c r="D16" s="15"/>
      <c r="E16" s="19"/>
      <c r="F16" s="12"/>
      <c r="G16" s="12"/>
      <c r="H16" s="12"/>
      <c r="I16" s="12"/>
      <c r="J16" s="12"/>
      <c r="K16" s="12"/>
      <c r="L16" s="18"/>
      <c r="M16" s="17" t="s">
        <v>0</v>
      </c>
      <c r="N16" s="17"/>
      <c r="O16" s="17"/>
      <c r="P16" s="12"/>
    </row>
    <row r="17" spans="1:17" s="11" customFormat="1" ht="34.5" customHeight="1" x14ac:dyDescent="0.25">
      <c r="A17" s="12"/>
      <c r="B17" s="16"/>
      <c r="C17" s="16"/>
      <c r="D17" s="15"/>
      <c r="E17" s="12"/>
      <c r="F17" s="12"/>
      <c r="G17" s="12"/>
      <c r="H17" s="12"/>
      <c r="I17" s="12"/>
      <c r="J17" s="12"/>
      <c r="K17" s="12"/>
      <c r="L17" s="5"/>
      <c r="M17" s="1"/>
      <c r="N17" s="14"/>
      <c r="O17" s="10"/>
      <c r="P17" s="12"/>
      <c r="Q17" s="12"/>
    </row>
    <row r="18" spans="1:17" s="11" customFormat="1" ht="30" customHeight="1" x14ac:dyDescent="0.25">
      <c r="A18" s="12"/>
      <c r="B18" s="16"/>
      <c r="C18" s="16"/>
      <c r="D18" s="15"/>
      <c r="E18" s="18"/>
      <c r="F18" s="12"/>
      <c r="G18" s="12"/>
      <c r="H18" s="12"/>
      <c r="I18" s="12"/>
      <c r="J18" s="12"/>
      <c r="K18" s="12"/>
      <c r="L18" s="5"/>
      <c r="M18" s="1"/>
      <c r="N18" s="14"/>
      <c r="O18" s="10"/>
      <c r="P18" s="13"/>
      <c r="Q18" s="12"/>
    </row>
    <row r="19" spans="1:17" ht="22.5" customHeight="1" x14ac:dyDescent="0.25">
      <c r="M19" s="1"/>
      <c r="N19" s="10"/>
      <c r="O19" s="10"/>
    </row>
    <row r="20" spans="1:17" ht="24" customHeight="1" x14ac:dyDescent="0.25"/>
    <row r="24" spans="1:17" x14ac:dyDescent="0.25">
      <c r="M24" s="1"/>
      <c r="N24" s="10"/>
      <c r="O24" s="10"/>
    </row>
    <row r="25" spans="1:17" x14ac:dyDescent="0.25">
      <c r="N25" s="10"/>
      <c r="O25" s="10"/>
    </row>
  </sheetData>
  <autoFilter ref="A11:Q19" xr:uid="{8BDF2AB0-2C9D-40CC-9EF2-77F3776BDB3C}"/>
  <mergeCells count="11">
    <mergeCell ref="O1:P2"/>
    <mergeCell ref="L10:P10"/>
    <mergeCell ref="G10:K10"/>
    <mergeCell ref="A9:Q9"/>
    <mergeCell ref="A3:Q3"/>
    <mergeCell ref="A4:Q4"/>
    <mergeCell ref="A5:Q5"/>
    <mergeCell ref="A6:Q6"/>
    <mergeCell ref="A7:Q7"/>
    <mergeCell ref="A8:Q8"/>
    <mergeCell ref="A15:G15"/>
  </mergeCells>
  <pageMargins left="0.70866141732283472" right="0.70866141732283472" top="0.74803149606299213" bottom="0.74803149606299213" header="0.31496062992125984" footer="0.31496062992125984"/>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9263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2026-01-29T12:58:38Z</dcterms:created>
  <dcterms:modified xsi:type="dcterms:W3CDTF">2026-01-29T12:59:35Z</dcterms:modified>
</cp:coreProperties>
</file>